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<sst xmlns="http://schemas.openxmlformats.org/spreadsheetml/2006/main" count="48" uniqueCount="41">
  <si>
    <t>Max</t>
  </si>
  <si>
    <t>Min</t>
  </si>
  <si>
    <t>Spread</t>
  </si>
  <si>
    <t>Average</t>
  </si>
  <si>
    <t>Stdev</t>
  </si>
  <si>
    <t>AVERAGE</t>
  </si>
  <si>
    <t>Jozef</t>
  </si>
  <si>
    <t>C</t>
  </si>
  <si>
    <t>O</t>
  </si>
  <si>
    <t>R</t>
  </si>
  <si>
    <t>K</t>
  </si>
  <si>
    <t>E</t>
  </si>
  <si>
    <t>D</t>
  </si>
  <si>
    <t>A</t>
  </si>
  <si>
    <t>Castello di Ama CCR Bellavista</t>
  </si>
  <si>
    <t>Domenico Clerico Ciabot Mentin Ginestra Barolo</t>
  </si>
  <si>
    <t>Barolo Bussia Soprana</t>
  </si>
  <si>
    <t>Paolo Scavino Brix del Fiasc</t>
  </si>
  <si>
    <t>Leroy Corton-Charlemagne</t>
  </si>
  <si>
    <t>Fieuzal</t>
  </si>
  <si>
    <t>Avignonesi Grifi 1993</t>
  </si>
  <si>
    <t>Mondavi Private Reserve 1993</t>
  </si>
  <si>
    <t>Castello di Ama Vigna l'Apparita 1993</t>
  </si>
  <si>
    <t>Altenberg de Bergheim</t>
  </si>
  <si>
    <t>Schoenenbourg</t>
  </si>
  <si>
    <t xml:space="preserve">Schloss </t>
  </si>
  <si>
    <t>Las Cases</t>
  </si>
  <si>
    <t>Pichon Comtesse</t>
  </si>
  <si>
    <t>Pichon Baron</t>
  </si>
  <si>
    <t>Anne Gros Clos Vougeot</t>
  </si>
  <si>
    <t>Jonathan Chardonnay 1989</t>
  </si>
  <si>
    <t>Montrose</t>
  </si>
  <si>
    <t>Chapoutier Côte-Rôtie Mordorée</t>
  </si>
  <si>
    <t>Peyre Rose</t>
  </si>
  <si>
    <t>Angelus</t>
  </si>
  <si>
    <t>Harlan</t>
  </si>
  <si>
    <t>Ciacci Piccolomini Vigna Pianrosso Brunello</t>
  </si>
  <si>
    <t>B</t>
  </si>
  <si>
    <t>G</t>
  </si>
  <si>
    <t>H</t>
  </si>
  <si>
    <t>SEE http://www.wijnidee.com/proeven/1993 for more details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</si>
</sst>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#,##0\ &quot;BF&quot;;\-#,##0\ &quot;BF&quot;"/>
    <numFmt numFmtId="179" formatCode="#,##0\ &quot;BF&quot;;[Red]\-#,##0\ &quot;BF&quot;"/>
    <numFmt numFmtId="180" formatCode="#,##0.00\ &quot;BF&quot;;\-#,##0.00\ &quot;BF&quot;"/>
    <numFmt numFmtId="181" formatCode="#,##0.00\ &quot;BF&quot;;[Red]\-#,##0.00\ &quot;BF&quot;"/>
    <numFmt numFmtId="182" formatCode="_-* #,##0\ &quot;BF&quot;_-;\-* #,##0\ &quot;BF&quot;_-;_-* &quot;-&quot;\ &quot;BF&quot;_-;_-@_-"/>
    <numFmt numFmtId="183" formatCode="_-* #,##0\ _B_F_-;\-* #,##0\ _B_F_-;_-* &quot;-&quot;\ _B_F_-;_-@_-"/>
    <numFmt numFmtId="184" formatCode="_-* #,##0.00\ &quot;BF&quot;_-;\-* #,##0.00\ &quot;BF&quot;_-;_-* &quot;-&quot;??\ &quot;BF&quot;_-;_-@_-"/>
    <numFmt numFmtId="185" formatCode="_-* #,##0.00\ _B_F_-;\-* #,##0.00\ _B_F_-;_-* &quot;-&quot;??\ _B_F_-;_-@_-"/>
    <numFmt numFmtId="186" formatCode="0.0000"/>
    <numFmt numFmtId="187" formatCode="0.000"/>
    <numFmt numFmtId="188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7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1" fontId="1" fillId="0" borderId="5" xfId="0" applyNumberFormat="1" applyFont="1" applyBorder="1" applyAlignment="1">
      <alignment/>
    </xf>
    <xf numFmtId="188" fontId="0" fillId="0" borderId="2" xfId="0" applyNumberFormat="1" applyBorder="1" applyAlignment="1">
      <alignment/>
    </xf>
    <xf numFmtId="188" fontId="1" fillId="0" borderId="0" xfId="0" applyNumberFormat="1" applyFont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textRotation="90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9"/>
          <c:order val="0"/>
          <c:tx>
            <c:strRef>
              <c:f>Sheet1!$B$11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Sheet1!$C$2:$Y$2</c:f>
              <c:numCache/>
            </c:numRef>
          </c:cat>
          <c:val>
            <c:numRef>
              <c:f>Sheet1!$C$11:$Y$11</c:f>
              <c:numCache/>
            </c:numRef>
          </c:val>
        </c:ser>
        <c:axId val="32452354"/>
        <c:axId val="23635731"/>
      </c:bar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28575</xdr:rowOff>
    </xdr:from>
    <xdr:to>
      <xdr:col>30</xdr:col>
      <xdr:colOff>561975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323850" y="5229225"/>
        <a:ext cx="124777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="125" zoomScaleNormal="125" workbookViewId="0" topLeftCell="A1">
      <selection activeCell="B19" sqref="B19"/>
    </sheetView>
  </sheetViews>
  <sheetFormatPr defaultColWidth="9.140625" defaultRowHeight="12.75"/>
  <cols>
    <col min="1" max="1" width="4.57421875" style="0" customWidth="1"/>
    <col min="2" max="2" width="14.57421875" style="0" customWidth="1"/>
    <col min="3" max="5" width="5.140625" style="1" customWidth="1"/>
    <col min="6" max="6" width="5.421875" style="1" customWidth="1"/>
    <col min="7" max="13" width="5.140625" style="1" customWidth="1"/>
    <col min="14" max="25" width="5.140625" style="0" customWidth="1"/>
    <col min="26" max="26" width="9.28125" style="0" bestFit="1" customWidth="1"/>
  </cols>
  <sheetData>
    <row r="1" spans="3:25" s="14" customFormat="1" ht="192.75">
      <c r="C1" s="15" t="s">
        <v>25</v>
      </c>
      <c r="D1" s="15" t="s">
        <v>23</v>
      </c>
      <c r="E1" s="15" t="s">
        <v>24</v>
      </c>
      <c r="F1" s="15" t="s">
        <v>19</v>
      </c>
      <c r="G1" s="15" t="s">
        <v>18</v>
      </c>
      <c r="H1" s="15" t="s">
        <v>30</v>
      </c>
      <c r="I1" s="15" t="s">
        <v>14</v>
      </c>
      <c r="J1" s="15" t="s">
        <v>15</v>
      </c>
      <c r="K1" s="15" t="s">
        <v>36</v>
      </c>
      <c r="L1" s="15" t="s">
        <v>16</v>
      </c>
      <c r="M1" s="15" t="s">
        <v>17</v>
      </c>
      <c r="N1" s="15" t="s">
        <v>20</v>
      </c>
      <c r="O1" s="15" t="s">
        <v>21</v>
      </c>
      <c r="P1" s="15" t="s">
        <v>22</v>
      </c>
      <c r="Q1" s="15" t="s">
        <v>26</v>
      </c>
      <c r="R1" s="15" t="s">
        <v>27</v>
      </c>
      <c r="S1" s="15" t="s">
        <v>28</v>
      </c>
      <c r="T1" s="15" t="s">
        <v>29</v>
      </c>
      <c r="U1" s="15" t="s">
        <v>31</v>
      </c>
      <c r="V1" s="15" t="s">
        <v>32</v>
      </c>
      <c r="W1" s="15" t="s">
        <v>33</v>
      </c>
      <c r="X1" s="15" t="s">
        <v>34</v>
      </c>
      <c r="Y1" s="15" t="s">
        <v>35</v>
      </c>
    </row>
    <row r="2" spans="3:26" s="2" customFormat="1" ht="12.75">
      <c r="C2" s="3">
        <v>1</v>
      </c>
      <c r="D2" s="4">
        <v>2</v>
      </c>
      <c r="E2" s="4">
        <v>3</v>
      </c>
      <c r="F2" s="4">
        <v>4</v>
      </c>
      <c r="G2" s="4">
        <v>5</v>
      </c>
      <c r="H2" s="7">
        <v>6</v>
      </c>
      <c r="I2" s="4">
        <v>7</v>
      </c>
      <c r="J2" s="4">
        <v>8</v>
      </c>
      <c r="K2" s="7">
        <v>9</v>
      </c>
      <c r="L2" s="4">
        <v>10</v>
      </c>
      <c r="M2" s="4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2" t="s">
        <v>5</v>
      </c>
    </row>
    <row r="3" spans="1:26" ht="12.75">
      <c r="A3" s="2">
        <v>1</v>
      </c>
      <c r="B3" s="6" t="s">
        <v>13</v>
      </c>
      <c r="C3" s="13">
        <v>91</v>
      </c>
      <c r="D3" s="13">
        <v>79</v>
      </c>
      <c r="E3" s="13">
        <v>84</v>
      </c>
      <c r="F3" s="16" t="s">
        <v>12</v>
      </c>
      <c r="G3" s="13">
        <v>95</v>
      </c>
      <c r="H3" s="13">
        <v>79</v>
      </c>
      <c r="I3" s="13">
        <v>83</v>
      </c>
      <c r="J3" s="13">
        <v>89</v>
      </c>
      <c r="K3" s="16" t="s">
        <v>7</v>
      </c>
      <c r="L3" s="13">
        <v>87</v>
      </c>
      <c r="M3" s="13">
        <v>88</v>
      </c>
      <c r="N3" s="13">
        <v>89</v>
      </c>
      <c r="O3" s="13">
        <v>94</v>
      </c>
      <c r="P3" s="13">
        <v>90</v>
      </c>
      <c r="Q3" s="13">
        <v>88</v>
      </c>
      <c r="R3" s="13">
        <v>86</v>
      </c>
      <c r="S3" s="13">
        <v>87</v>
      </c>
      <c r="T3" s="13">
        <v>91</v>
      </c>
      <c r="U3" s="13">
        <v>81</v>
      </c>
      <c r="V3" s="13">
        <v>90</v>
      </c>
      <c r="W3" s="13">
        <v>87</v>
      </c>
      <c r="X3" s="13">
        <v>87</v>
      </c>
      <c r="Y3" s="13">
        <v>93</v>
      </c>
      <c r="Z3" s="9">
        <f>AVERAGE(C3:Y3)</f>
        <v>87.52380952380952</v>
      </c>
    </row>
    <row r="4" spans="1:26" ht="12.75">
      <c r="A4" s="2">
        <v>2</v>
      </c>
      <c r="B4" s="6" t="s">
        <v>37</v>
      </c>
      <c r="C4" s="13">
        <v>91</v>
      </c>
      <c r="D4" s="13">
        <v>80</v>
      </c>
      <c r="E4" s="13">
        <v>83</v>
      </c>
      <c r="F4" s="16" t="s">
        <v>11</v>
      </c>
      <c r="G4" s="13">
        <v>92</v>
      </c>
      <c r="H4" s="13">
        <v>76</v>
      </c>
      <c r="I4" s="13">
        <v>76</v>
      </c>
      <c r="J4" s="13">
        <v>89</v>
      </c>
      <c r="K4" s="16" t="s">
        <v>8</v>
      </c>
      <c r="L4" s="13">
        <v>86</v>
      </c>
      <c r="M4" s="13">
        <v>90</v>
      </c>
      <c r="N4" s="13">
        <v>88</v>
      </c>
      <c r="O4" s="13">
        <v>95</v>
      </c>
      <c r="P4" s="13">
        <v>90</v>
      </c>
      <c r="Q4" s="13">
        <v>89</v>
      </c>
      <c r="R4" s="13">
        <v>87</v>
      </c>
      <c r="S4" s="17">
        <v>86</v>
      </c>
      <c r="T4" s="13">
        <v>92</v>
      </c>
      <c r="U4" s="13">
        <v>87</v>
      </c>
      <c r="V4" s="13">
        <v>89</v>
      </c>
      <c r="W4" s="13">
        <v>87</v>
      </c>
      <c r="X4" s="13">
        <v>90</v>
      </c>
      <c r="Y4" s="13">
        <v>93</v>
      </c>
      <c r="Z4" s="9">
        <f>AVERAGE(C4:Y4)</f>
        <v>87.42857142857143</v>
      </c>
    </row>
    <row r="5" spans="1:26" ht="12.75">
      <c r="A5" s="2">
        <v>3</v>
      </c>
      <c r="B5" s="6" t="s">
        <v>7</v>
      </c>
      <c r="C5" s="13">
        <v>92</v>
      </c>
      <c r="D5" s="13">
        <v>80</v>
      </c>
      <c r="E5" s="13">
        <v>81</v>
      </c>
      <c r="F5" s="16" t="s">
        <v>13</v>
      </c>
      <c r="G5" s="13">
        <v>91</v>
      </c>
      <c r="H5" s="13">
        <v>75</v>
      </c>
      <c r="I5" s="13">
        <v>81</v>
      </c>
      <c r="J5" s="13">
        <v>90</v>
      </c>
      <c r="K5" s="16" t="s">
        <v>9</v>
      </c>
      <c r="L5" s="13">
        <v>89</v>
      </c>
      <c r="M5" s="13">
        <v>91</v>
      </c>
      <c r="N5" s="13">
        <v>88</v>
      </c>
      <c r="O5" s="13">
        <v>95</v>
      </c>
      <c r="P5" s="13">
        <v>93</v>
      </c>
      <c r="Q5" s="13">
        <v>89</v>
      </c>
      <c r="R5" s="13">
        <v>86</v>
      </c>
      <c r="S5" s="13">
        <v>88</v>
      </c>
      <c r="T5" s="13">
        <v>91</v>
      </c>
      <c r="U5" s="13">
        <v>80</v>
      </c>
      <c r="V5" s="13">
        <v>89</v>
      </c>
      <c r="W5" s="13">
        <v>87</v>
      </c>
      <c r="X5" s="13">
        <v>90</v>
      </c>
      <c r="Y5" s="13">
        <v>94</v>
      </c>
      <c r="Z5" s="9">
        <f aca="true" t="shared" si="0" ref="Z5:Z11">AVERAGE(C5:Y5)</f>
        <v>87.61904761904762</v>
      </c>
    </row>
    <row r="6" spans="1:26" ht="12.75">
      <c r="A6" s="2">
        <v>4</v>
      </c>
      <c r="B6" s="6" t="s">
        <v>12</v>
      </c>
      <c r="C6" s="13">
        <v>90</v>
      </c>
      <c r="D6" s="13">
        <v>79</v>
      </c>
      <c r="E6" s="13">
        <v>75</v>
      </c>
      <c r="F6" s="16" t="s">
        <v>12</v>
      </c>
      <c r="G6" s="13">
        <v>93</v>
      </c>
      <c r="H6" s="13">
        <v>75</v>
      </c>
      <c r="I6" s="13">
        <v>79</v>
      </c>
      <c r="J6" s="13">
        <v>90</v>
      </c>
      <c r="K6" s="16" t="s">
        <v>10</v>
      </c>
      <c r="L6" s="13">
        <v>90</v>
      </c>
      <c r="M6" s="13">
        <v>90</v>
      </c>
      <c r="N6" s="13">
        <v>89</v>
      </c>
      <c r="O6" s="13">
        <v>94</v>
      </c>
      <c r="P6" s="13">
        <v>91</v>
      </c>
      <c r="Q6" s="13">
        <v>90</v>
      </c>
      <c r="R6" s="17">
        <v>89</v>
      </c>
      <c r="S6" s="13">
        <v>88</v>
      </c>
      <c r="T6" s="13">
        <v>92</v>
      </c>
      <c r="U6" s="13">
        <v>88</v>
      </c>
      <c r="V6" s="13">
        <v>90</v>
      </c>
      <c r="W6" s="13">
        <v>86</v>
      </c>
      <c r="X6" s="13">
        <v>92</v>
      </c>
      <c r="Y6" s="13">
        <v>92</v>
      </c>
      <c r="Z6" s="9">
        <f t="shared" si="0"/>
        <v>87.71428571428571</v>
      </c>
    </row>
    <row r="7" spans="1:26" ht="12.75">
      <c r="A7" s="2">
        <v>5</v>
      </c>
      <c r="B7" s="6" t="s">
        <v>11</v>
      </c>
      <c r="C7" s="13">
        <v>90</v>
      </c>
      <c r="D7" s="13">
        <v>78</v>
      </c>
      <c r="E7" s="13">
        <v>83</v>
      </c>
      <c r="F7" s="13"/>
      <c r="G7" s="13">
        <v>94</v>
      </c>
      <c r="H7" s="13">
        <v>77</v>
      </c>
      <c r="I7" s="13">
        <v>79</v>
      </c>
      <c r="J7" s="13">
        <v>89</v>
      </c>
      <c r="K7" s="16" t="s">
        <v>11</v>
      </c>
      <c r="L7" s="13">
        <v>88</v>
      </c>
      <c r="M7" s="13">
        <v>90</v>
      </c>
      <c r="N7" s="17">
        <v>89</v>
      </c>
      <c r="O7" s="13">
        <v>95</v>
      </c>
      <c r="P7" s="17">
        <v>92</v>
      </c>
      <c r="Q7" s="17">
        <v>90</v>
      </c>
      <c r="R7" s="17">
        <v>89</v>
      </c>
      <c r="S7" s="17">
        <v>89</v>
      </c>
      <c r="T7" s="17">
        <v>92</v>
      </c>
      <c r="U7" s="17">
        <v>87</v>
      </c>
      <c r="V7" s="17">
        <v>90</v>
      </c>
      <c r="W7" s="17">
        <v>85</v>
      </c>
      <c r="X7" s="17">
        <v>91</v>
      </c>
      <c r="Y7" s="17">
        <v>92</v>
      </c>
      <c r="Z7" s="9">
        <f t="shared" si="0"/>
        <v>88.04761904761905</v>
      </c>
    </row>
    <row r="8" spans="1:26" ht="12.75">
      <c r="A8" s="2">
        <v>6</v>
      </c>
      <c r="B8" s="6" t="s">
        <v>6</v>
      </c>
      <c r="C8" s="13">
        <v>91</v>
      </c>
      <c r="D8" s="13">
        <v>85</v>
      </c>
      <c r="E8" s="13">
        <v>80</v>
      </c>
      <c r="F8" s="13"/>
      <c r="G8" s="13">
        <v>88</v>
      </c>
      <c r="H8" s="13">
        <v>70</v>
      </c>
      <c r="I8" s="13">
        <v>78</v>
      </c>
      <c r="J8" s="13">
        <v>82</v>
      </c>
      <c r="K8" s="16" t="s">
        <v>12</v>
      </c>
      <c r="L8" s="13">
        <v>88</v>
      </c>
      <c r="M8" s="13">
        <v>87</v>
      </c>
      <c r="N8" s="17">
        <v>92</v>
      </c>
      <c r="O8" s="13">
        <v>95</v>
      </c>
      <c r="P8" s="17">
        <v>93</v>
      </c>
      <c r="Q8" s="17">
        <v>89</v>
      </c>
      <c r="R8" s="17">
        <v>89</v>
      </c>
      <c r="S8" s="17">
        <v>86</v>
      </c>
      <c r="T8" s="17">
        <v>93</v>
      </c>
      <c r="U8" s="17">
        <v>87</v>
      </c>
      <c r="V8" s="17">
        <v>90</v>
      </c>
      <c r="W8" s="17">
        <v>80</v>
      </c>
      <c r="X8" s="17">
        <v>85</v>
      </c>
      <c r="Y8" s="17">
        <v>90</v>
      </c>
      <c r="Z8" s="9">
        <f t="shared" si="0"/>
        <v>86.57142857142857</v>
      </c>
    </row>
    <row r="9" spans="1:26" ht="12.75">
      <c r="A9" s="2">
        <v>7</v>
      </c>
      <c r="B9" s="6" t="s">
        <v>38</v>
      </c>
      <c r="C9" s="13">
        <v>92</v>
      </c>
      <c r="D9" s="13">
        <v>78</v>
      </c>
      <c r="E9" s="13">
        <v>83</v>
      </c>
      <c r="F9" s="13"/>
      <c r="G9" s="13">
        <v>93</v>
      </c>
      <c r="H9" s="13">
        <v>77</v>
      </c>
      <c r="I9" s="13">
        <v>85</v>
      </c>
      <c r="J9" s="13">
        <v>88</v>
      </c>
      <c r="K9" s="16"/>
      <c r="L9" s="13">
        <v>92</v>
      </c>
      <c r="M9" s="13">
        <v>92</v>
      </c>
      <c r="N9" s="17">
        <v>91</v>
      </c>
      <c r="O9" s="13">
        <v>94</v>
      </c>
      <c r="P9" s="17">
        <v>92</v>
      </c>
      <c r="Q9" s="17">
        <v>91</v>
      </c>
      <c r="R9" s="17">
        <v>89</v>
      </c>
      <c r="S9" s="17">
        <v>90</v>
      </c>
      <c r="T9" s="17">
        <v>90</v>
      </c>
      <c r="U9" s="17">
        <v>86</v>
      </c>
      <c r="V9" s="17">
        <v>89</v>
      </c>
      <c r="W9" s="17">
        <v>87</v>
      </c>
      <c r="X9" s="17">
        <v>90</v>
      </c>
      <c r="Y9" s="17">
        <v>91</v>
      </c>
      <c r="Z9" s="9">
        <f t="shared" si="0"/>
        <v>88.57142857142857</v>
      </c>
    </row>
    <row r="10" spans="1:26" ht="12.75">
      <c r="A10" s="2">
        <v>8</v>
      </c>
      <c r="B10" s="6" t="s">
        <v>39</v>
      </c>
      <c r="C10" s="13">
        <v>92</v>
      </c>
      <c r="D10" s="13">
        <v>80</v>
      </c>
      <c r="E10" s="13">
        <v>83</v>
      </c>
      <c r="F10" s="13"/>
      <c r="G10" s="13">
        <v>92</v>
      </c>
      <c r="H10" s="13">
        <v>75</v>
      </c>
      <c r="I10" s="13">
        <v>82</v>
      </c>
      <c r="J10" s="13">
        <v>90</v>
      </c>
      <c r="K10" s="16"/>
      <c r="L10" s="13">
        <v>90</v>
      </c>
      <c r="M10" s="13">
        <v>91</v>
      </c>
      <c r="N10" s="17">
        <v>89</v>
      </c>
      <c r="O10" s="13">
        <v>94</v>
      </c>
      <c r="P10" s="17">
        <v>91</v>
      </c>
      <c r="Q10" s="17">
        <v>91</v>
      </c>
      <c r="R10" s="17">
        <v>89</v>
      </c>
      <c r="S10" s="17">
        <v>89</v>
      </c>
      <c r="T10" s="17">
        <v>92</v>
      </c>
      <c r="U10" s="17">
        <v>87</v>
      </c>
      <c r="V10" s="17">
        <v>89</v>
      </c>
      <c r="W10" s="17">
        <v>87</v>
      </c>
      <c r="X10" s="17">
        <v>91</v>
      </c>
      <c r="Y10" s="17">
        <v>93</v>
      </c>
      <c r="Z10" s="9">
        <f t="shared" si="0"/>
        <v>88.42857142857143</v>
      </c>
    </row>
    <row r="11" spans="2:26" ht="12.75">
      <c r="B11" s="10" t="s">
        <v>3</v>
      </c>
      <c r="C11" s="3">
        <f aca="true" t="shared" si="1" ref="C11:S11">IF(SUM(C3:C10)=0,"",AVERAGE(C3:C10))</f>
        <v>91.125</v>
      </c>
      <c r="D11" s="3">
        <f t="shared" si="1"/>
        <v>79.875</v>
      </c>
      <c r="E11" s="3">
        <f t="shared" si="1"/>
        <v>81.5</v>
      </c>
      <c r="F11" s="3">
        <f t="shared" si="1"/>
      </c>
      <c r="G11" s="3">
        <f t="shared" si="1"/>
        <v>92.25</v>
      </c>
      <c r="H11" s="3">
        <f t="shared" si="1"/>
        <v>75.5</v>
      </c>
      <c r="I11" s="3">
        <f t="shared" si="1"/>
        <v>80.375</v>
      </c>
      <c r="J11" s="3">
        <f t="shared" si="1"/>
        <v>88.375</v>
      </c>
      <c r="K11" s="3">
        <f t="shared" si="1"/>
      </c>
      <c r="L11" s="3">
        <f t="shared" si="1"/>
        <v>88.75</v>
      </c>
      <c r="M11" s="7">
        <f t="shared" si="1"/>
        <v>89.875</v>
      </c>
      <c r="N11" s="3">
        <f t="shared" si="1"/>
        <v>89.375</v>
      </c>
      <c r="O11" s="3">
        <f t="shared" si="1"/>
        <v>94.5</v>
      </c>
      <c r="P11" s="3">
        <f t="shared" si="1"/>
        <v>91.5</v>
      </c>
      <c r="Q11" s="3">
        <f t="shared" si="1"/>
        <v>89.625</v>
      </c>
      <c r="R11" s="3">
        <f t="shared" si="1"/>
        <v>88</v>
      </c>
      <c r="S11" s="3">
        <f t="shared" si="1"/>
        <v>87.875</v>
      </c>
      <c r="T11" s="3">
        <f aca="true" t="shared" si="2" ref="T11:Y11">IF(SUM(T3:T10)=0,"",AVERAGE(T3:T10))</f>
        <v>91.625</v>
      </c>
      <c r="U11" s="3">
        <f t="shared" si="2"/>
        <v>85.375</v>
      </c>
      <c r="V11" s="3">
        <f t="shared" si="2"/>
        <v>89.5</v>
      </c>
      <c r="W11" s="3">
        <f t="shared" si="2"/>
        <v>85.75</v>
      </c>
      <c r="X11" s="3">
        <f t="shared" si="2"/>
        <v>89.5</v>
      </c>
      <c r="Y11" s="3">
        <f t="shared" si="2"/>
        <v>92.25</v>
      </c>
      <c r="Z11" s="9">
        <f t="shared" si="0"/>
        <v>87.73809523809524</v>
      </c>
    </row>
    <row r="12" spans="2:25" ht="12.75">
      <c r="B12" t="s">
        <v>0</v>
      </c>
      <c r="C12" s="1">
        <f aca="true" t="shared" si="3" ref="C12:S12">MAX(C3:C10)</f>
        <v>92</v>
      </c>
      <c r="D12" s="1">
        <f t="shared" si="3"/>
        <v>85</v>
      </c>
      <c r="E12" s="1">
        <f t="shared" si="3"/>
        <v>84</v>
      </c>
      <c r="F12" s="1">
        <f t="shared" si="3"/>
        <v>0</v>
      </c>
      <c r="G12" s="1">
        <f t="shared" si="3"/>
        <v>95</v>
      </c>
      <c r="H12" s="1">
        <f t="shared" si="3"/>
        <v>79</v>
      </c>
      <c r="I12" s="1">
        <f t="shared" si="3"/>
        <v>85</v>
      </c>
      <c r="J12" s="1">
        <f t="shared" si="3"/>
        <v>90</v>
      </c>
      <c r="K12" s="1">
        <f t="shared" si="3"/>
        <v>0</v>
      </c>
      <c r="L12" s="1">
        <f t="shared" si="3"/>
        <v>92</v>
      </c>
      <c r="M12" s="1">
        <f t="shared" si="3"/>
        <v>92</v>
      </c>
      <c r="N12" s="1">
        <f t="shared" si="3"/>
        <v>92</v>
      </c>
      <c r="O12" s="1">
        <f t="shared" si="3"/>
        <v>95</v>
      </c>
      <c r="P12" s="1">
        <f t="shared" si="3"/>
        <v>93</v>
      </c>
      <c r="Q12" s="1">
        <f t="shared" si="3"/>
        <v>91</v>
      </c>
      <c r="R12" s="1">
        <f t="shared" si="3"/>
        <v>89</v>
      </c>
      <c r="S12" s="1">
        <f t="shared" si="3"/>
        <v>90</v>
      </c>
      <c r="T12" s="1">
        <f aca="true" t="shared" si="4" ref="T12:Y12">MAX(T3:T10)</f>
        <v>93</v>
      </c>
      <c r="U12" s="1">
        <f t="shared" si="4"/>
        <v>88</v>
      </c>
      <c r="V12" s="1">
        <f t="shared" si="4"/>
        <v>90</v>
      </c>
      <c r="W12" s="1">
        <f t="shared" si="4"/>
        <v>87</v>
      </c>
      <c r="X12" s="1">
        <f t="shared" si="4"/>
        <v>92</v>
      </c>
      <c r="Y12" s="1">
        <f t="shared" si="4"/>
        <v>94</v>
      </c>
    </row>
    <row r="13" spans="2:25" ht="12.75">
      <c r="B13" t="s">
        <v>1</v>
      </c>
      <c r="C13" s="1">
        <f aca="true" t="shared" si="5" ref="C13:S13">MIN(C3:C10)</f>
        <v>90</v>
      </c>
      <c r="D13" s="1">
        <f t="shared" si="5"/>
        <v>78</v>
      </c>
      <c r="E13" s="1">
        <f t="shared" si="5"/>
        <v>75</v>
      </c>
      <c r="F13" s="1">
        <f t="shared" si="5"/>
        <v>0</v>
      </c>
      <c r="G13" s="1">
        <f t="shared" si="5"/>
        <v>88</v>
      </c>
      <c r="H13" s="1">
        <f t="shared" si="5"/>
        <v>70</v>
      </c>
      <c r="I13" s="1">
        <f t="shared" si="5"/>
        <v>76</v>
      </c>
      <c r="J13" s="1">
        <f t="shared" si="5"/>
        <v>82</v>
      </c>
      <c r="K13" s="1">
        <f t="shared" si="5"/>
        <v>0</v>
      </c>
      <c r="L13" s="1">
        <f t="shared" si="5"/>
        <v>86</v>
      </c>
      <c r="M13" s="1">
        <f t="shared" si="5"/>
        <v>87</v>
      </c>
      <c r="N13" s="1">
        <f t="shared" si="5"/>
        <v>88</v>
      </c>
      <c r="O13" s="1">
        <f t="shared" si="5"/>
        <v>94</v>
      </c>
      <c r="P13" s="1">
        <f t="shared" si="5"/>
        <v>90</v>
      </c>
      <c r="Q13" s="1">
        <f t="shared" si="5"/>
        <v>88</v>
      </c>
      <c r="R13" s="1">
        <f t="shared" si="5"/>
        <v>86</v>
      </c>
      <c r="S13" s="1">
        <f t="shared" si="5"/>
        <v>86</v>
      </c>
      <c r="T13" s="1">
        <f aca="true" t="shared" si="6" ref="T13:Y13">MIN(T3:T10)</f>
        <v>90</v>
      </c>
      <c r="U13" s="1">
        <f t="shared" si="6"/>
        <v>80</v>
      </c>
      <c r="V13" s="1">
        <f t="shared" si="6"/>
        <v>89</v>
      </c>
      <c r="W13" s="1">
        <f t="shared" si="6"/>
        <v>80</v>
      </c>
      <c r="X13" s="1">
        <f t="shared" si="6"/>
        <v>85</v>
      </c>
      <c r="Y13" s="1">
        <f t="shared" si="6"/>
        <v>90</v>
      </c>
    </row>
    <row r="14" spans="2:25" ht="12.75">
      <c r="B14" t="s">
        <v>4</v>
      </c>
      <c r="C14" s="1">
        <f aca="true" t="shared" si="7" ref="C14:S14">STDEV(C3:C10)</f>
        <v>0.8345229603962802</v>
      </c>
      <c r="D14" s="1">
        <f t="shared" si="7"/>
        <v>2.2320714274285347</v>
      </c>
      <c r="E14" s="1">
        <f t="shared" si="7"/>
        <v>2.9277002188455996</v>
      </c>
      <c r="F14" s="1" t="e">
        <f t="shared" si="7"/>
        <v>#DIV/0!</v>
      </c>
      <c r="G14" s="1">
        <f t="shared" si="7"/>
        <v>2.1213203435596424</v>
      </c>
      <c r="H14" s="1">
        <f t="shared" si="7"/>
        <v>2.6186146828319083</v>
      </c>
      <c r="I14" s="1">
        <f t="shared" si="7"/>
        <v>2.9246489410818914</v>
      </c>
      <c r="J14" s="1">
        <f t="shared" si="7"/>
        <v>2.669269563007828</v>
      </c>
      <c r="K14" s="1" t="e">
        <f t="shared" si="7"/>
        <v>#DIV/0!</v>
      </c>
      <c r="L14" s="1">
        <f t="shared" si="7"/>
        <v>1.9086270308410553</v>
      </c>
      <c r="M14" s="1">
        <f t="shared" si="7"/>
        <v>1.6420805617960927</v>
      </c>
      <c r="N14" s="1">
        <f t="shared" si="7"/>
        <v>1.407885953173359</v>
      </c>
      <c r="O14" s="1">
        <f t="shared" si="7"/>
        <v>0.5345224838248488</v>
      </c>
      <c r="P14" s="1">
        <f t="shared" si="7"/>
        <v>1.1952286093343936</v>
      </c>
      <c r="Q14" s="1">
        <f t="shared" si="7"/>
        <v>1.0606601717798212</v>
      </c>
      <c r="R14" s="1">
        <f t="shared" si="7"/>
        <v>1.4142135623730951</v>
      </c>
      <c r="S14" s="1">
        <f t="shared" si="7"/>
        <v>1.4577379737113252</v>
      </c>
      <c r="T14" s="1">
        <f aca="true" t="shared" si="8" ref="T14:Y14">STDEV(T3:T10)</f>
        <v>0.9161253813129043</v>
      </c>
      <c r="U14" s="1">
        <f t="shared" si="8"/>
        <v>3.0676887530703447</v>
      </c>
      <c r="V14" s="1">
        <f t="shared" si="8"/>
        <v>0.5345224838248488</v>
      </c>
      <c r="W14" s="1">
        <f t="shared" si="8"/>
        <v>2.434865792722759</v>
      </c>
      <c r="X14" s="1">
        <f t="shared" si="8"/>
        <v>2.32992949004287</v>
      </c>
      <c r="Y14" s="1">
        <f t="shared" si="8"/>
        <v>1.2817398889233114</v>
      </c>
    </row>
    <row r="15" spans="2:25" ht="12.75">
      <c r="B15" t="s">
        <v>2</v>
      </c>
      <c r="C15" s="1">
        <f>C12-C13</f>
        <v>2</v>
      </c>
      <c r="D15" s="1">
        <f aca="true" t="shared" si="9" ref="D15:P15">D12-D13</f>
        <v>7</v>
      </c>
      <c r="E15" s="1">
        <f t="shared" si="9"/>
        <v>9</v>
      </c>
      <c r="F15" s="1">
        <f t="shared" si="9"/>
        <v>0</v>
      </c>
      <c r="G15" s="1">
        <f t="shared" si="9"/>
        <v>7</v>
      </c>
      <c r="H15" s="1">
        <f t="shared" si="9"/>
        <v>9</v>
      </c>
      <c r="I15" s="1">
        <f t="shared" si="9"/>
        <v>9</v>
      </c>
      <c r="J15" s="1">
        <f t="shared" si="9"/>
        <v>8</v>
      </c>
      <c r="K15" s="1">
        <f t="shared" si="9"/>
        <v>0</v>
      </c>
      <c r="L15" s="1">
        <f t="shared" si="9"/>
        <v>6</v>
      </c>
      <c r="M15" s="1">
        <f t="shared" si="9"/>
        <v>5</v>
      </c>
      <c r="N15" s="1">
        <f t="shared" si="9"/>
        <v>4</v>
      </c>
      <c r="O15" s="1">
        <f t="shared" si="9"/>
        <v>1</v>
      </c>
      <c r="P15" s="1">
        <f t="shared" si="9"/>
        <v>3</v>
      </c>
      <c r="Q15" s="1">
        <f>Q12-Q13</f>
        <v>3</v>
      </c>
      <c r="R15" s="1">
        <f>R12-R13</f>
        <v>3</v>
      </c>
      <c r="S15" s="1">
        <f>S12-S13</f>
        <v>4</v>
      </c>
      <c r="T15" s="1">
        <f aca="true" t="shared" si="10" ref="T15:Y15">T12-T13</f>
        <v>3</v>
      </c>
      <c r="U15" s="1">
        <f t="shared" si="10"/>
        <v>8</v>
      </c>
      <c r="V15" s="1">
        <f t="shared" si="10"/>
        <v>1</v>
      </c>
      <c r="W15" s="1">
        <f t="shared" si="10"/>
        <v>7</v>
      </c>
      <c r="X15" s="1">
        <f t="shared" si="10"/>
        <v>7</v>
      </c>
      <c r="Y15" s="1">
        <f t="shared" si="10"/>
        <v>4</v>
      </c>
    </row>
    <row r="16" ht="12.75">
      <c r="AA16" s="11">
        <v>16.5</v>
      </c>
    </row>
    <row r="17" spans="2:27" ht="12.75">
      <c r="B17" s="2" t="s">
        <v>40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AA17" s="12">
        <f>(AA16*2.5)+50</f>
        <v>91.25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Me, Myself and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Michiel Carpentier</dc:creator>
  <cp:keywords/>
  <dc:description/>
  <cp:lastModifiedBy>Jozef Schildermans</cp:lastModifiedBy>
  <dcterms:created xsi:type="dcterms:W3CDTF">2001-04-06T19:11:21Z</dcterms:created>
  <dcterms:modified xsi:type="dcterms:W3CDTF">2003-08-18T13:45:16Z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-2142699026</vt:i4>
  </property>
  <property fmtid="{D5CDD505-2E9C-101B-9397-08002B2CF9AE}" pid="3" name="_EmailSubject">
    <vt:lpwstr>10 jaar proeverij: de scores!</vt:lpwstr>
  </property>
  <property fmtid="{D5CDD505-2E9C-101B-9397-08002B2CF9AE}" pid="4" name="_AuthorEmail">
    <vt:lpwstr>mc@ockham.be</vt:lpwstr>
  </property>
  <property fmtid="{D5CDD505-2E9C-101B-9397-08002B2CF9AE}" pid="5" name="_AuthorEmailDisplayName">
    <vt:lpwstr>Michiel Carpentier</vt:lpwstr>
  </property>
  <property fmtid="{D5CDD505-2E9C-101B-9397-08002B2CF9AE}" pid="6" name="_ReviewingToolsShownOnce">
    <vt:lpwstr/>
  </property>
</Properties>
</file>